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63335c45491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List A" sheetId="1" ns1:id="Rd33ff713a5e04f4e"/>
    <sheet name="List B" sheetId="2" ns1:id="R55d6f6eb3183430d"/>
    <sheet name="Expected Results" sheetId="3" ns1:id="Rcf32633c67234a87"/>
    <sheet name="Read Me" sheetId="4" ns1:id="R8c530a21ec2d4d1e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@"/>
    <numFmt numFmtId="201" formatCode="#,##0.00"/>
  </numFmts>
  <fonts count="3">
    <font>
      <sz val="11"/>
      <name val="Carlito"/>
    </font>
    <font>
      <sz val="11"/>
      <color rgb="FF20324C"/>
      <name val="Aptos"/>
    </font>
    <font>
      <b/>
      <sz val="11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233955"/>
      </patternFill>
    </fill>
    <fill>
      <patternFill patternType="solid">
        <fgColor rgb="FFFFF0C9"/>
      </patternFill>
    </fill>
    <fill>
      <patternFill patternType="solid">
        <fgColor rgb="FFEE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/>
    <xf numFmtId="0" fontId="1" fillId="4" borderId="0" xfId="0" applyNumberFormat="1" applyFont="1" applyFill="1" applyBorder="1"/>
    <xf numFmtId="200" fontId="1" fillId="3" borderId="0" xfId="0" applyNumberFormat="1" applyFont="1" applyFill="1" applyBorder="1"/>
    <xf numFmtId="200" fontId="1" fillId="4" borderId="0" xfId="0" applyNumberFormat="1" applyFont="1" applyFill="1" applyBorder="1"/>
    <xf numFmtId="201" fontId="1" fillId="3" borderId="0" xfId="0" applyNumberFormat="1" applyFont="1" applyFill="1" applyBorder="1"/>
    <xf numFmtId="201" fontId="1" fillId="4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9d105856a4f0c" /><Relationship Type="http://schemas.openxmlformats.org/officeDocument/2006/relationships/theme" Target="/xl/theme/theme1.xml" Id="R149d41e1cba14867" /><Relationship Type="http://schemas.openxmlformats.org/officeDocument/2006/relationships/sharedStrings" Target="/xl/sharedStrings.xml" Id="Ref9a7a5c80d74487" /><Relationship Type="http://schemas.openxmlformats.org/officeDocument/2006/relationships/worksheet" Target="/xl/worksheets/sheet1.xml" Id="Rd33ff713a5e04f4e" /><Relationship Type="http://schemas.openxmlformats.org/officeDocument/2006/relationships/worksheet" Target="/xl/worksheets/sheet2.xml" Id="R55d6f6eb3183430d" /><Relationship Type="http://schemas.openxmlformats.org/officeDocument/2006/relationships/worksheet" Target="/xl/worksheets/sheet3.xml" Id="Rcf32633c67234a87" /><Relationship Type="http://schemas.openxmlformats.org/officeDocument/2006/relationships/worksheet" Target="/xl/worksheets/sheet4.xml" Id="R8c530a21ec2d4d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23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22" hidden="0" customWidth="1"/>
  </cols>
  <sheetData>
    <row r="1" ht="44" customHeight="1">
      <c r="A1" s="5" t="str">
        <v>Raw ID</v>
      </c>
      <c r="B1" s="5" t="str">
        <v>Product</v>
      </c>
      <c r="C1" s="5" t="str">
        <v>Qty A</v>
      </c>
      <c r="D1" s="5" t="str">
        <v>Price A</v>
      </c>
      <c r="E1" s="5" t="str">
        <v>Clean ID</v>
      </c>
      <c r="F1" s="5" t="str">
        <v>A count</v>
      </c>
      <c r="G1" s="5" t="str">
        <v>B count</v>
      </c>
      <c r="H1" s="5" t="str">
        <v>Key status</v>
      </c>
      <c r="I1" s="5" t="str">
        <v>Qty B</v>
      </c>
      <c r="J1" s="5" t="str">
        <v>Price B</v>
      </c>
      <c r="K1" s="5" t="str">
        <v>Qty change</v>
      </c>
      <c r="L1" s="5" t="str">
        <v>Price change</v>
      </c>
      <c r="M1" s="5" t="str">
        <v>Field result</v>
      </c>
    </row>
    <row r="2" ht="26" customHeight="1">
      <c r="A2" s="8" t="str">
        <v>001</v>
      </c>
      <c r="B2" s="6" t="str">
        <v>Alpha</v>
      </c>
      <c r="C2" s="6" t="n">
        <v>10</v>
      </c>
      <c r="D2" s="10" t="n">
        <v>100</v>
      </c>
      <c r="E2" s="9" t="str">
        <f>TRIM(SUBSTITUTE(A2&amp;"",CHAR(160)," "))</f>
        <v>001</v>
      </c>
      <c r="F2" s="7">
        <f>IF(E2="",0,COUNTIF($E$2:$E$9,E2))</f>
        <v>1</v>
      </c>
      <c r="G2" s="7">
        <f>IF(E2="",0,COUNTIF('List B'!$E$2:$E$9,E2))</f>
        <v>1</v>
      </c>
      <c r="H2" s="7" t="str">
        <f>IF(E2="","Missing key",IF(F2&gt;1,"Duplicate in A",IF(G2=0,"Only in A",IF(G2&gt;1,"Duplicate in B","Unique match"))))</f>
        <v>Unique match</v>
      </c>
      <c r="I2" s="11">
        <f>IF(H2="Unique match",INDEX('List B'!$C$2:$C$9,MATCH(E2,'List B'!$E$2:$E$9,0)),"")</f>
        <v>10</v>
      </c>
      <c r="J2" s="11">
        <f>IF(H2="Unique match",INDEX('List B'!$D$2:$D$9,MATCH(E2,'List B'!$E$2:$E$9,0)),"")</f>
        <v>100</v>
      </c>
      <c r="K2" s="11">
        <f>IF(H2="Unique match",I2-C2,"")</f>
        <v>0</v>
      </c>
      <c r="L2" s="11">
        <f>IF(H2="Unique match",J2-D2,"")</f>
        <v>0</v>
      </c>
      <c r="M2" s="7" t="str">
        <f>IF(H2="Unique match",IF(AND(K2=0,L2=0),"Unchanged","Changed"),"")</f>
        <v>Unchanged</v>
      </c>
    </row>
    <row r="3" ht="26" customHeight="1">
      <c r="A3" s="8" t="str">
        <v>002</v>
      </c>
      <c r="B3" s="6" t="str">
        <v>Beta</v>
      </c>
      <c r="C3" s="6" t="n">
        <v>5</v>
      </c>
      <c r="D3" s="10" t="n">
        <v>200</v>
      </c>
      <c r="E3" s="9" t="str">
        <f>TRIM(SUBSTITUTE(A3&amp;"",CHAR(160)," "))</f>
        <v>002</v>
      </c>
      <c r="F3" s="7">
        <f>IF(E3="",0,COUNTIF($E$2:$E$9,E3))</f>
        <v>1</v>
      </c>
      <c r="G3" s="7">
        <f>IF(E3="",0,COUNTIF('List B'!$E$2:$E$9,E3))</f>
        <v>1</v>
      </c>
      <c r="H3" s="7" t="str">
        <f>IF(E3="","Missing key",IF(F3&gt;1,"Duplicate in A",IF(G3=0,"Only in A",IF(G3&gt;1,"Duplicate in B","Unique match"))))</f>
        <v>Unique match</v>
      </c>
      <c r="I3" s="11">
        <f>IF(H3="Unique match",INDEX('List B'!$C$2:$C$9,MATCH(E3,'List B'!$E$2:$E$9,0)),"")</f>
        <v>6</v>
      </c>
      <c r="J3" s="11">
        <f>IF(H3="Unique match",INDEX('List B'!$D$2:$D$9,MATCH(E3,'List B'!$E$2:$E$9,0)),"")</f>
        <v>200</v>
      </c>
      <c r="K3" s="11">
        <f>IF(H3="Unique match",I3-C3,"")</f>
        <v>1</v>
      </c>
      <c r="L3" s="11">
        <f>IF(H3="Unique match",J3-D3,"")</f>
        <v>0</v>
      </c>
      <c r="M3" s="7" t="str">
        <f>IF(H3="Unique match",IF(AND(K3=0,L3=0),"Unchanged","Changed"),"")</f>
        <v>Changed</v>
      </c>
    </row>
    <row r="4" ht="26" customHeight="1">
      <c r="A4" s="8" t="str">
        <v>003</v>
      </c>
      <c r="B4" s="6" t="str">
        <v>Gamma</v>
      </c>
      <c r="C4" s="6" t="n">
        <v>8</v>
      </c>
      <c r="D4" s="10" t="n">
        <v>50</v>
      </c>
      <c r="E4" s="9" t="str">
        <f>TRIM(SUBSTITUTE(A4&amp;"",CHAR(160)," "))</f>
        <v>003</v>
      </c>
      <c r="F4" s="7">
        <f>IF(E4="",0,COUNTIF($E$2:$E$9,E4))</f>
        <v>1</v>
      </c>
      <c r="G4" s="7">
        <f>IF(E4="",0,COUNTIF('List B'!$E$2:$E$9,E4))</f>
        <v>1</v>
      </c>
      <c r="H4" s="7" t="str">
        <f>IF(E4="","Missing key",IF(F4&gt;1,"Duplicate in A",IF(G4=0,"Only in A",IF(G4&gt;1,"Duplicate in B","Unique match"))))</f>
        <v>Unique match</v>
      </c>
      <c r="I4" s="11">
        <f>IF(H4="Unique match",INDEX('List B'!$C$2:$C$9,MATCH(E4,'List B'!$E$2:$E$9,0)),"")</f>
        <v>8</v>
      </c>
      <c r="J4" s="11">
        <f>IF(H4="Unique match",INDEX('List B'!$D$2:$D$9,MATCH(E4,'List B'!$E$2:$E$9,0)),"")</f>
        <v>55</v>
      </c>
      <c r="K4" s="11">
        <f>IF(H4="Unique match",I4-C4,"")</f>
        <v>0</v>
      </c>
      <c r="L4" s="11">
        <f>IF(H4="Unique match",J4-D4,"")</f>
        <v>5</v>
      </c>
      <c r="M4" s="7" t="str">
        <f>IF(H4="Unique match",IF(AND(K4=0,L4=0),"Unchanged","Changed"),"")</f>
        <v>Changed</v>
      </c>
    </row>
    <row r="5" ht="26" customHeight="1">
      <c r="A5" s="8" t="str">
        <v>004</v>
      </c>
      <c r="B5" s="6" t="str">
        <v>Delta</v>
      </c>
      <c r="C5" s="6" t="n">
        <v>3</v>
      </c>
      <c r="D5" s="10" t="n">
        <v>400</v>
      </c>
      <c r="E5" s="9" t="str">
        <f>TRIM(SUBSTITUTE(A5&amp;"",CHAR(160)," "))</f>
        <v>004</v>
      </c>
      <c r="F5" s="7">
        <f>IF(E5="",0,COUNTIF($E$2:$E$9,E5))</f>
        <v>1</v>
      </c>
      <c r="G5" s="7">
        <f>IF(E5="",0,COUNTIF('List B'!$E$2:$E$9,E5))</f>
        <v>2</v>
      </c>
      <c r="H5" s="7" t="str">
        <f>IF(E5="","Missing key",IF(F5&gt;1,"Duplicate in A",IF(G5=0,"Only in A",IF(G5&gt;1,"Duplicate in B","Unique match"))))</f>
        <v>Duplicate in B</v>
      </c>
      <c r="I5" s="11" t="str">
        <f>IF(H5="Unique match",INDEX('List B'!$C$2:$C$9,MATCH(E5,'List B'!$E$2:$E$9,0)),"")</f>
        <v/>
      </c>
      <c r="J5" s="11" t="str">
        <f>IF(H5="Unique match",INDEX('List B'!$D$2:$D$9,MATCH(E5,'List B'!$E$2:$E$9,0)),"")</f>
        <v/>
      </c>
      <c r="K5" s="11" t="str">
        <f>IF(H5="Unique match",I5-C5,"")</f>
        <v/>
      </c>
      <c r="L5" s="11" t="str">
        <f>IF(H5="Unique match",J5-D5,"")</f>
        <v/>
      </c>
      <c r="M5" s="7" t="str">
        <f>IF(H5="Unique match",IF(AND(K5=0,L5=0),"Unchanged","Changed"),"")</f>
        <v/>
      </c>
    </row>
    <row r="6" ht="26" customHeight="1">
      <c r="A6" s="8" t="str">
        <v>005</v>
      </c>
      <c r="B6" s="6" t="str">
        <v>Epsilon</v>
      </c>
      <c r="C6" s="6" t="n">
        <v>2</v>
      </c>
      <c r="D6" s="10" t="n">
        <v>500</v>
      </c>
      <c r="E6" s="9" t="str">
        <f>TRIM(SUBSTITUTE(A6&amp;"",CHAR(160)," "))</f>
        <v>005</v>
      </c>
      <c r="F6" s="7">
        <f>IF(E6="",0,COUNTIF($E$2:$E$9,E6))</f>
        <v>1</v>
      </c>
      <c r="G6" s="7">
        <f>IF(E6="",0,COUNTIF('List B'!$E$2:$E$9,E6))</f>
        <v>0</v>
      </c>
      <c r="H6" s="7" t="str">
        <f>IF(E6="","Missing key",IF(F6&gt;1,"Duplicate in A",IF(G6=0,"Only in A",IF(G6&gt;1,"Duplicate in B","Unique match"))))</f>
        <v>Only in A</v>
      </c>
      <c r="I6" s="11" t="str">
        <f>IF(H6="Unique match",INDEX('List B'!$C$2:$C$9,MATCH(E6,'List B'!$E$2:$E$9,0)),"")</f>
        <v/>
      </c>
      <c r="J6" s="11" t="str">
        <f>IF(H6="Unique match",INDEX('List B'!$D$2:$D$9,MATCH(E6,'List B'!$E$2:$E$9,0)),"")</f>
        <v/>
      </c>
      <c r="K6" s="11" t="str">
        <f>IF(H6="Unique match",I6-C6,"")</f>
        <v/>
      </c>
      <c r="L6" s="11" t="str">
        <f>IF(H6="Unique match",J6-D6,"")</f>
        <v/>
      </c>
      <c r="M6" s="7" t="str">
        <f>IF(H6="Unique match",IF(AND(K6=0,L6=0),"Unchanged","Changed"),"")</f>
        <v/>
      </c>
    </row>
    <row r="7" ht="26" customHeight="1">
      <c r="A7" s="8" t="str"/>
      <c r="B7" s="6" t="str">
        <v>Missing</v>
      </c>
      <c r="C7" s="6" t="n">
        <v>1</v>
      </c>
      <c r="D7" s="10" t="n">
        <v>100</v>
      </c>
      <c r="E7" s="9" t="str">
        <f>TRIM(SUBSTITUTE(A7&amp;"",CHAR(160)," "))</f>
        <v/>
      </c>
      <c r="F7" s="7">
        <f>IF(E7="",0,COUNTIF($E$2:$E$9,E7))</f>
        <v>0</v>
      </c>
      <c r="G7" s="7">
        <f>IF(E7="",0,COUNTIF('List B'!$E$2:$E$9,E7))</f>
        <v>0</v>
      </c>
      <c r="H7" s="7" t="str">
        <f>IF(E7="","Missing key",IF(F7&gt;1,"Duplicate in A",IF(G7=0,"Only in A",IF(G7&gt;1,"Duplicate in B","Unique match"))))</f>
        <v>Missing key</v>
      </c>
      <c r="I7" s="11" t="str">
        <f>IF(H7="Unique match",INDEX('List B'!$C$2:$C$9,MATCH(E7,'List B'!$E$2:$E$9,0)),"")</f>
        <v/>
      </c>
      <c r="J7" s="11" t="str">
        <f>IF(H7="Unique match",INDEX('List B'!$D$2:$D$9,MATCH(E7,'List B'!$E$2:$E$9,0)),"")</f>
        <v/>
      </c>
      <c r="K7" s="11" t="str">
        <f>IF(H7="Unique match",I7-C7,"")</f>
        <v/>
      </c>
      <c r="L7" s="11" t="str">
        <f>IF(H7="Unique match",J7-D7,"")</f>
        <v/>
      </c>
      <c r="M7" s="7" t="str">
        <f>IF(H7="Unique match",IF(AND(K7=0,L7=0),"Unchanged","Changed"),"")</f>
        <v/>
      </c>
    </row>
    <row r="8" ht="26" customHeight="1">
      <c r="A8" s="8" t="str">
        <v> 006 </v>
      </c>
      <c r="B8" s="6" t="str">
        <v>Zeta</v>
      </c>
      <c r="C8" s="6" t="n">
        <v>4</v>
      </c>
      <c r="D8" s="10" t="n">
        <v>75</v>
      </c>
      <c r="E8" s="9" t="str">
        <f>TRIM(SUBSTITUTE(A8&amp;"",CHAR(160)," "))</f>
        <v>006</v>
      </c>
      <c r="F8" s="7">
        <f>IF(E8="",0,COUNTIF($E$2:$E$9,E8))</f>
        <v>1</v>
      </c>
      <c r="G8" s="7">
        <f>IF(E8="",0,COUNTIF('List B'!$E$2:$E$9,E8))</f>
        <v>1</v>
      </c>
      <c r="H8" s="7" t="str">
        <f>IF(E8="","Missing key",IF(F8&gt;1,"Duplicate in A",IF(G8=0,"Only in A",IF(G8&gt;1,"Duplicate in B","Unique match"))))</f>
        <v>Unique match</v>
      </c>
      <c r="I8" s="11">
        <f>IF(H8="Unique match",INDEX('List B'!$C$2:$C$9,MATCH(E8,'List B'!$E$2:$E$9,0)),"")</f>
        <v>4</v>
      </c>
      <c r="J8" s="11">
        <f>IF(H8="Unique match",INDEX('List B'!$D$2:$D$9,MATCH(E8,'List B'!$E$2:$E$9,0)),"")</f>
        <v>75</v>
      </c>
      <c r="K8" s="11">
        <f>IF(H8="Unique match",I8-C8,"")</f>
        <v>0</v>
      </c>
      <c r="L8" s="11">
        <f>IF(H8="Unique match",J8-D8,"")</f>
        <v>0</v>
      </c>
      <c r="M8" s="7" t="str">
        <f>IF(H8="Unique match",IF(AND(K8=0,L8=0),"Unchanged","Changed"),"")</f>
        <v>Unchanged</v>
      </c>
    </row>
    <row r="9" ht="26" customHeight="1">
      <c r="A9" s="8" t="str">
        <v>007</v>
      </c>
      <c r="B9" s="6" t="str">
        <v>Eta</v>
      </c>
      <c r="C9" s="6" t="n">
        <v>2</v>
      </c>
      <c r="D9" s="10" t="n">
        <v>25</v>
      </c>
      <c r="E9" s="9" t="str">
        <f>TRIM(SUBSTITUTE(A9&amp;"",CHAR(160)," "))</f>
        <v>007</v>
      </c>
      <c r="F9" s="7">
        <f>IF(E9="",0,COUNTIF($E$2:$E$9,E9))</f>
        <v>1</v>
      </c>
      <c r="G9" s="7">
        <f>IF(E9="",0,COUNTIF('List B'!$E$2:$E$9,E9))</f>
        <v>1</v>
      </c>
      <c r="H9" s="7" t="str">
        <f>IF(E9="","Missing key",IF(F9&gt;1,"Duplicate in A",IF(G9=0,"Only in A",IF(G9&gt;1,"Duplicate in B","Unique match"))))</f>
        <v>Unique match</v>
      </c>
      <c r="I9" s="11">
        <f>IF(H9="Unique match",INDEX('List B'!$C$2:$C$9,MATCH(E9,'List B'!$E$2:$E$9,0)),"")</f>
        <v>2</v>
      </c>
      <c r="J9" s="11">
        <f>IF(H9="Unique match",INDEX('List B'!$D$2:$D$9,MATCH(E9,'List B'!$E$2:$E$9,0)),"")</f>
        <v>25</v>
      </c>
      <c r="K9" s="11">
        <f>IF(H9="Unique match",I9-C9,"")</f>
        <v>0</v>
      </c>
      <c r="L9" s="11">
        <f>IF(H9="Unique match",J9-D9,"")</f>
        <v>0</v>
      </c>
      <c r="M9" s="7" t="str">
        <f>IF(H9="Unique match",IF(AND(K9=0,L9=0),"Unchanged","Changed"),"")</f>
        <v>Unchanged</v>
      </c>
    </row>
    <row r="10" ht="2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26" customHeight="1">
      <c r="A11" s="1" t="str">
        <v>Yellow: source data. Blue: formulas. See Read Me for limits.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23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22" hidden="0" customWidth="1"/>
  </cols>
  <sheetData>
    <row r="1" ht="44" customHeight="1">
      <c r="A1" s="5" t="str">
        <v>Raw ID</v>
      </c>
      <c r="B1" s="5" t="str">
        <v>Product</v>
      </c>
      <c r="C1" s="5" t="str">
        <v>Qty B</v>
      </c>
      <c r="D1" s="5" t="str">
        <v>Price B</v>
      </c>
      <c r="E1" s="5" t="str">
        <v>Clean ID</v>
      </c>
      <c r="F1" s="5" t="str">
        <v>B count</v>
      </c>
      <c r="G1" s="5" t="str">
        <v>A count</v>
      </c>
      <c r="H1" s="5" t="str">
        <v>Key status</v>
      </c>
      <c r="I1" s="1"/>
      <c r="J1" s="1"/>
      <c r="K1" s="1"/>
      <c r="L1" s="1"/>
      <c r="M1" s="1"/>
    </row>
    <row r="2" ht="26" customHeight="1">
      <c r="A2" s="8" t="str">
        <v>001</v>
      </c>
      <c r="B2" s="6" t="str">
        <v>Alpha</v>
      </c>
      <c r="C2" s="6" t="n">
        <v>10</v>
      </c>
      <c r="D2" s="10" t="n">
        <v>100</v>
      </c>
      <c r="E2" s="9" t="str">
        <f>TRIM(SUBSTITUTE(A2&amp;"",CHAR(160)," "))</f>
        <v>001</v>
      </c>
      <c r="F2" s="7">
        <f>IF(E2="",0,COUNTIF($E$2:$E$9,E2))</f>
        <v>1</v>
      </c>
      <c r="G2" s="7">
        <f>IF(E2="",0,COUNTIF('List A'!$E$2:$E$9,E2))</f>
        <v>1</v>
      </c>
      <c r="H2" s="7" t="str">
        <f>IF(E2="","Missing key",IF(F2&gt;1,"Duplicate in B",IF(G2=0,"Only in B",IF(G2&gt;1,"Duplicate in A","Unique match"))))</f>
        <v>Unique match</v>
      </c>
      <c r="I2" s="7"/>
      <c r="J2" s="7"/>
      <c r="K2" s="7"/>
      <c r="L2" s="7"/>
      <c r="M2" s="7"/>
    </row>
    <row r="3" ht="26" customHeight="1">
      <c r="A3" s="8" t="str">
        <v>002</v>
      </c>
      <c r="B3" s="6" t="str">
        <v>Beta</v>
      </c>
      <c r="C3" s="6" t="n">
        <v>6</v>
      </c>
      <c r="D3" s="10" t="n">
        <v>200</v>
      </c>
      <c r="E3" s="9" t="str">
        <f>TRIM(SUBSTITUTE(A3&amp;"",CHAR(160)," "))</f>
        <v>002</v>
      </c>
      <c r="F3" s="7">
        <f>IF(E3="",0,COUNTIF($E$2:$E$9,E3))</f>
        <v>1</v>
      </c>
      <c r="G3" s="7">
        <f>IF(E3="",0,COUNTIF('List A'!$E$2:$E$9,E3))</f>
        <v>1</v>
      </c>
      <c r="H3" s="7" t="str">
        <f>IF(E3="","Missing key",IF(F3&gt;1,"Duplicate in B",IF(G3=0,"Only in B",IF(G3&gt;1,"Duplicate in A","Unique match"))))</f>
        <v>Unique match</v>
      </c>
      <c r="I3" s="7"/>
      <c r="J3" s="7"/>
      <c r="K3" s="7"/>
      <c r="L3" s="7"/>
      <c r="M3" s="7"/>
    </row>
    <row r="4" ht="26" customHeight="1">
      <c r="A4" s="8" t="str">
        <v>003</v>
      </c>
      <c r="B4" s="6" t="str">
        <v>Gamma</v>
      </c>
      <c r="C4" s="6" t="n">
        <v>8</v>
      </c>
      <c r="D4" s="10" t="n">
        <v>55</v>
      </c>
      <c r="E4" s="9" t="str">
        <f>TRIM(SUBSTITUTE(A4&amp;"",CHAR(160)," "))</f>
        <v>003</v>
      </c>
      <c r="F4" s="7">
        <f>IF(E4="",0,COUNTIF($E$2:$E$9,E4))</f>
        <v>1</v>
      </c>
      <c r="G4" s="7">
        <f>IF(E4="",0,COUNTIF('List A'!$E$2:$E$9,E4))</f>
        <v>1</v>
      </c>
      <c r="H4" s="7" t="str">
        <f>IF(E4="","Missing key",IF(F4&gt;1,"Duplicate in B",IF(G4=0,"Only in B",IF(G4&gt;1,"Duplicate in A","Unique match"))))</f>
        <v>Unique match</v>
      </c>
      <c r="I4" s="7"/>
      <c r="J4" s="7"/>
      <c r="K4" s="7"/>
      <c r="L4" s="7"/>
      <c r="M4" s="7"/>
    </row>
    <row r="5" ht="26" customHeight="1">
      <c r="A5" s="8" t="str">
        <v>004</v>
      </c>
      <c r="B5" s="6" t="str">
        <v>Delta</v>
      </c>
      <c r="C5" s="6" t="n">
        <v>3</v>
      </c>
      <c r="D5" s="10" t="n">
        <v>400</v>
      </c>
      <c r="E5" s="9" t="str">
        <f>TRIM(SUBSTITUTE(A5&amp;"",CHAR(160)," "))</f>
        <v>004</v>
      </c>
      <c r="F5" s="7">
        <f>IF(E5="",0,COUNTIF($E$2:$E$9,E5))</f>
        <v>2</v>
      </c>
      <c r="G5" s="7">
        <f>IF(E5="",0,COUNTIF('List A'!$E$2:$E$9,E5))</f>
        <v>1</v>
      </c>
      <c r="H5" s="7" t="str">
        <f>IF(E5="","Missing key",IF(F5&gt;1,"Duplicate in B",IF(G5=0,"Only in B",IF(G5&gt;1,"Duplicate in A","Unique match"))))</f>
        <v>Duplicate in B</v>
      </c>
      <c r="I5" s="7"/>
      <c r="J5" s="7"/>
      <c r="K5" s="7"/>
      <c r="L5" s="7"/>
      <c r="M5" s="7"/>
    </row>
    <row r="6" ht="26" customHeight="1">
      <c r="A6" s="8" t="str">
        <v>004</v>
      </c>
      <c r="B6" s="6" t="str">
        <v>Delta</v>
      </c>
      <c r="C6" s="6" t="n">
        <v>3</v>
      </c>
      <c r="D6" s="10" t="n">
        <v>400</v>
      </c>
      <c r="E6" s="9" t="str">
        <f>TRIM(SUBSTITUTE(A6&amp;"",CHAR(160)," "))</f>
        <v>004</v>
      </c>
      <c r="F6" s="7">
        <f>IF(E6="",0,COUNTIF($E$2:$E$9,E6))</f>
        <v>2</v>
      </c>
      <c r="G6" s="7">
        <f>IF(E6="",0,COUNTIF('List A'!$E$2:$E$9,E6))</f>
        <v>1</v>
      </c>
      <c r="H6" s="7" t="str">
        <f>IF(E6="","Missing key",IF(F6&gt;1,"Duplicate in B",IF(G6=0,"Only in B",IF(G6&gt;1,"Duplicate in A","Unique match"))))</f>
        <v>Duplicate in B</v>
      </c>
      <c r="I6" s="7"/>
      <c r="J6" s="7"/>
      <c r="K6" s="7"/>
      <c r="L6" s="7"/>
      <c r="M6" s="7"/>
    </row>
    <row r="7" ht="26" customHeight="1">
      <c r="A7" s="8" t="str">
        <v>006</v>
      </c>
      <c r="B7" s="6" t="str">
        <v>Zeta</v>
      </c>
      <c r="C7" s="6" t="n">
        <v>4</v>
      </c>
      <c r="D7" s="10" t="n">
        <v>75</v>
      </c>
      <c r="E7" s="9" t="str">
        <f>TRIM(SUBSTITUTE(A7&amp;"",CHAR(160)," "))</f>
        <v>006</v>
      </c>
      <c r="F7" s="7">
        <f>IF(E7="",0,COUNTIF($E$2:$E$9,E7))</f>
        <v>1</v>
      </c>
      <c r="G7" s="7">
        <f>IF(E7="",0,COUNTIF('List A'!$E$2:$E$9,E7))</f>
        <v>1</v>
      </c>
      <c r="H7" s="7" t="str">
        <f>IF(E7="","Missing key",IF(F7&gt;1,"Duplicate in B",IF(G7=0,"Only in B",IF(G7&gt;1,"Duplicate in A","Unique match"))))</f>
        <v>Unique match</v>
      </c>
      <c r="I7" s="7"/>
      <c r="J7" s="7"/>
      <c r="K7" s="7"/>
      <c r="L7" s="7"/>
      <c r="M7" s="7"/>
    </row>
    <row r="8" ht="26" customHeight="1">
      <c r="A8" s="8" t="str">
        <v>007</v>
      </c>
      <c r="B8" s="6" t="str">
        <v>Eta</v>
      </c>
      <c r="C8" s="6" t="n">
        <v>2</v>
      </c>
      <c r="D8" s="10" t="n">
        <v>25</v>
      </c>
      <c r="E8" s="9" t="str">
        <f>TRIM(SUBSTITUTE(A8&amp;"",CHAR(160)," "))</f>
        <v>007</v>
      </c>
      <c r="F8" s="7">
        <f>IF(E8="",0,COUNTIF($E$2:$E$9,E8))</f>
        <v>1</v>
      </c>
      <c r="G8" s="7">
        <f>IF(E8="",0,COUNTIF('List A'!$E$2:$E$9,E8))</f>
        <v>1</v>
      </c>
      <c r="H8" s="7" t="str">
        <f>IF(E8="","Missing key",IF(F8&gt;1,"Duplicate in B",IF(G8=0,"Only in B",IF(G8&gt;1,"Duplicate in A","Unique match"))))</f>
        <v>Unique match</v>
      </c>
      <c r="I8" s="7"/>
      <c r="J8" s="7"/>
      <c r="K8" s="7"/>
      <c r="L8" s="7"/>
      <c r="M8" s="7"/>
    </row>
    <row r="9" ht="26" customHeight="1">
      <c r="A9" s="8" t="str">
        <v>008</v>
      </c>
      <c r="B9" s="6" t="str">
        <v>Theta</v>
      </c>
      <c r="C9" s="6" t="n">
        <v>1</v>
      </c>
      <c r="D9" s="10" t="n">
        <v>90</v>
      </c>
      <c r="E9" s="9" t="str">
        <f>TRIM(SUBSTITUTE(A9&amp;"",CHAR(160)," "))</f>
        <v>008</v>
      </c>
      <c r="F9" s="7">
        <f>IF(E9="",0,COUNTIF($E$2:$E$9,E9))</f>
        <v>1</v>
      </c>
      <c r="G9" s="7">
        <f>IF(E9="",0,COUNTIF('List A'!$E$2:$E$9,E9))</f>
        <v>0</v>
      </c>
      <c r="H9" s="7" t="str">
        <f>IF(E9="","Missing key",IF(F9&gt;1,"Duplicate in B",IF(G9=0,"Only in B",IF(G9&gt;1,"Duplicate in A","Unique match"))))</f>
        <v>Only in B</v>
      </c>
      <c r="I9" s="7"/>
      <c r="J9" s="7"/>
      <c r="K9" s="7"/>
      <c r="L9" s="7"/>
      <c r="M9" s="7"/>
    </row>
    <row r="10" ht="2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26" customHeight="1">
      <c r="A11" s="1" t="str">
        <v>Yellow: source data. Blue: formulas. See Read Me for limits.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33" hidden="0" customWidth="1"/>
    <col min="2" max="2" width="15" hidden="0" customWidth="1"/>
    <col min="3" max="3" width="15" hidden="0" customWidth="1"/>
    <col min="4" max="4" width="15" hidden="0" customWidth="1"/>
  </cols>
  <sheetData>
    <row r="1" ht="44" customHeight="1">
      <c r="A1" s="5" t="str">
        <v>Initial sample check</v>
      </c>
      <c r="B1" s="5" t="str">
        <v>Expected</v>
      </c>
      <c r="C1" s="5" t="str">
        <v>Formula result</v>
      </c>
      <c r="D1" s="5" t="str">
        <v>Check</v>
      </c>
    </row>
    <row r="2" ht="26" customHeight="1">
      <c r="A2" s="1" t="str">
        <v>Missing key</v>
      </c>
      <c r="B2" s="1" t="n">
        <v>1</v>
      </c>
      <c r="C2" s="1">
        <f>COUNTIF('List A'!H2:H9,"Missing key")</f>
        <v>1</v>
      </c>
      <c r="D2" s="1" t="str">
        <f>IF(B2=C2,"Match","Different")</f>
        <v>Match</v>
      </c>
    </row>
    <row r="3" ht="26" customHeight="1">
      <c r="A3" s="1" t="str">
        <v>Only in A</v>
      </c>
      <c r="B3" s="1" t="n">
        <v>1</v>
      </c>
      <c r="C3" s="1">
        <f>COUNTIF('List A'!H2:H9,"Only in A")</f>
        <v>1</v>
      </c>
      <c r="D3" s="1" t="str">
        <f>IF(B3=C3,"Match","Different")</f>
        <v>Match</v>
      </c>
    </row>
    <row r="4" ht="26" customHeight="1">
      <c r="A4" s="1" t="str">
        <v>Duplicate in B (A)</v>
      </c>
      <c r="B4" s="1" t="n">
        <v>1</v>
      </c>
      <c r="C4" s="1">
        <f>COUNTIF('List A'!H2:H9,"Duplicate in B")</f>
        <v>1</v>
      </c>
      <c r="D4" s="1" t="str">
        <f>IF(B4=C4,"Match","Different")</f>
        <v>Match</v>
      </c>
    </row>
    <row r="5" ht="26" customHeight="1">
      <c r="A5" s="1" t="str">
        <v>Unique match (A)</v>
      </c>
      <c r="B5" s="1" t="n">
        <v>5</v>
      </c>
      <c r="C5" s="1">
        <f>COUNTIF('List A'!H2:H9,"Unique match")</f>
        <v>5</v>
      </c>
      <c r="D5" s="1" t="str">
        <f>IF(B5=C5,"Match","Different")</f>
        <v>Match</v>
      </c>
    </row>
    <row r="6" ht="26" customHeight="1">
      <c r="A6" s="1" t="str">
        <v>Unchanged</v>
      </c>
      <c r="B6" s="1" t="n">
        <v>3</v>
      </c>
      <c r="C6" s="1">
        <f>COUNTIF('List A'!M2:M9,"Unchanged")</f>
        <v>3</v>
      </c>
      <c r="D6" s="1" t="str">
        <f>IF(B6=C6,"Match","Different")</f>
        <v>Match</v>
      </c>
    </row>
    <row r="7" ht="26" customHeight="1">
      <c r="A7" s="1" t="str">
        <v>Changed</v>
      </c>
      <c r="B7" s="1" t="n">
        <v>2</v>
      </c>
      <c r="C7" s="1">
        <f>COUNTIF('List A'!M2:M9,"Changed")</f>
        <v>2</v>
      </c>
      <c r="D7" s="1" t="str">
        <f>IF(B7=C7,"Match","Different")</f>
        <v>Match</v>
      </c>
    </row>
    <row r="8" ht="26" customHeight="1">
      <c r="A8" s="1" t="str">
        <v>Only in B</v>
      </c>
      <c r="B8" s="1" t="n">
        <v>1</v>
      </c>
      <c r="C8" s="1">
        <f>COUNTIF('List B'!H2:H9,"Only in B")</f>
        <v>1</v>
      </c>
      <c r="D8" s="1" t="str">
        <f>IF(B8=C8,"Match","Different")</f>
        <v>Match</v>
      </c>
    </row>
    <row r="9" ht="26" customHeight="1">
      <c r="A9" s="1" t="str">
        <v>Duplicate in B (B)</v>
      </c>
      <c r="B9" s="1" t="n">
        <v>2</v>
      </c>
      <c r="C9" s="1">
        <f>COUNTIF('List B'!H2:H9,"Duplicate in B")</f>
        <v>2</v>
      </c>
      <c r="D9" s="1" t="str">
        <f>IF(B9=C9,"Match","Different")</f>
        <v>Match</v>
      </c>
    </row>
    <row r="10" ht="26" customHeight="1">
      <c r="A10" s="1"/>
      <c r="B10" s="1"/>
      <c r="C10" s="1"/>
      <c r="D10" s="1"/>
    </row>
    <row r="11" ht="26" customHeight="1">
      <c r="A11" s="1" t="str">
        <v>Expected values apply to the initial sample; input edits can change the check.</v>
      </c>
      <c r="B11" s="1"/>
      <c r="C11" s="1"/>
      <c r="D11" s="1"/>
    </row>
    <row r="12" ht="26" customHeight="1">
      <c r="A12" s="1"/>
      <c r="B12" s="1"/>
      <c r="C12" s="1"/>
      <c r="D1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5" hidden="0" customWidth="1"/>
    <col min="2" max="2" width="100" hidden="0" customWidth="1"/>
  </cols>
  <sheetData>
    <row r="1" ht="44" customHeight="1">
      <c r="A1" s="5" t="str">
        <v>Step</v>
      </c>
      <c r="B1" s="5" t="str">
        <v>Instructions</v>
      </c>
    </row>
    <row r="2" ht="44" customHeight="1">
      <c r="A2" s="1" t="str">
        <v>Purpose</v>
      </c>
      <c r="B2" s="12" t="str">
        <v>Compare two product lists by identifier. All records are fictional teaching data.</v>
      </c>
    </row>
    <row r="3" ht="44" customHeight="1">
      <c r="A3" s="1" t="str">
        <v>Yellow cells</v>
      </c>
      <c r="B3" s="12" t="str">
        <v>A2:D9 in List A and List B contain source data. Grey/blue cells contain formulas.</v>
      </c>
    </row>
    <row r="4" ht="44" customHeight="1">
      <c r="A4" s="1" t="str">
        <v>Key cleanup</v>
      </c>
      <c r="B4" s="12" t="str">
        <v>Column E replaces CHAR(160) with ordinary spaces, then applies TRIM. It never pads or truncates IDs.</v>
      </c>
    </row>
    <row r="5" ht="44" customHeight="1">
      <c r="A5" s="1" t="str">
        <v>Keep IDs as text</v>
      </c>
      <c r="B5" s="12" t="str">
        <v>001 is text. An identifier already reduced to 1 is not automatically changed to 001.</v>
      </c>
    </row>
    <row r="6" ht="44" customHeight="1">
      <c r="A6" s="1" t="str">
        <v>Check data quality first</v>
      </c>
      <c r="B6" s="12" t="str">
        <v>Blank keys are rejected first. Duplicate keys on either side block quantity and price retrieval.</v>
      </c>
    </row>
    <row r="7" ht="44" customHeight="1">
      <c r="A7" s="1" t="str">
        <v>Difference direction</v>
      </c>
      <c r="B7" s="12" t="str">
        <v>K and L calculate List B minus List A. A blank result means there is no unique comparable match.</v>
      </c>
    </row>
    <row r="8" ht="44" customHeight="1">
      <c r="A8" s="1" t="str">
        <v>Inspect both directions</v>
      </c>
      <c r="B8" s="12" t="str">
        <v>List A identifies A-only records; List B identifies B-only records. Both B rows with ID 004 are duplicates.</v>
      </c>
    </row>
    <row r="9" ht="44" customHeight="1">
      <c r="A9" s="1" t="str">
        <v>Range limit</v>
      </c>
      <c r="B9" s="12" t="str">
        <v>Formulas cover rows 2:9. Extend every related range and copy formulas when adding records.</v>
      </c>
    </row>
    <row r="10" ht="44" customHeight="1">
      <c r="A10" s="1" t="str">
        <v>Matching limit</v>
      </c>
      <c r="B10" s="12" t="str">
        <v>COUNTIF and MATCH are case-insensitive. Do not use this sample unchanged for IDs containing * or ?.</v>
      </c>
    </row>
    <row r="11" ht="44" customHeight="1">
      <c r="A11" s="1" t="str">
        <v>Try it</v>
      </c>
      <c r="B11" s="12" t="str">
        <v>Change Beta quantity or Gamma price. Expected Results is a fixed control for the initial sample.</v>
      </c>
    </row>
    <row r="12" ht="44" customHeight="1">
      <c r="A12" s="1" t="str">
        <v>Recalculation</v>
      </c>
      <c r="B12" s="12" t="str">
        <v>Formulas are preserved. Enable automatic calculation in Excel and recalculate if necessary.</v>
      </c>
    </row>
    <row r="13" ht="44" customHeight="1">
      <c r="A13" s="1" t="str">
        <v>Units</v>
      </c>
      <c r="B13" s="12" t="str">
        <v>Quantity is units; price is an illustrative unit price. Currency and tax are outside this example.</v>
      </c>
    </row>
    <row r="14" ht="44" customHeight="1">
      <c r="A14" s="1"/>
      <c r="B14" s="12"/>
    </row>
    <row r="15" ht="44" customHeight="1">
      <c r="A15" s="1"/>
      <c r="B15" s="12"/>
    </row>
    <row r="16" ht="44" customHeight="1">
      <c r="A16" s="1"/>
      <c r="B16" s="12"/>
    </row>
    <row r="17" ht="44" customHeight="1">
      <c r="A17" s="1"/>
      <c r="B17" s="12"/>
    </row>
    <row r="18" ht="44" customHeight="1">
      <c r="A18" s="1"/>
      <c r="B18" s="12"/>
    </row>
  </sheetData>
  <pageMargins left="0.7" right="0.7" top="0.75" bottom="0.75" header="0.3" footer="0.3"/>
</worksheet>
</file>